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dniwarner/JFM Consulting Group Dropbox/Sydni Warner/Mac (2)/Downloads/"/>
    </mc:Choice>
  </mc:AlternateContent>
  <xr:revisionPtr revIDLastSave="0" documentId="8_{9890120B-A6C9-B948-82D5-8ABAF738FE7C}" xr6:coauthVersionLast="47" xr6:coauthVersionMax="47" xr10:uidLastSave="{00000000-0000-0000-0000-000000000000}"/>
  <bookViews>
    <workbookView xWindow="0" yWindow="0" windowWidth="44800" windowHeight="25200" xr2:uid="{18D8049E-2FFA-4361-81D6-043DE7425B3D}"/>
  </bookViews>
  <sheets>
    <sheet name="Hamtramck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H29" i="1"/>
  <c r="I29" i="1" s="1"/>
  <c r="G29" i="1"/>
  <c r="E29" i="1"/>
  <c r="C29" i="1"/>
  <c r="K27" i="1"/>
  <c r="H27" i="1"/>
  <c r="I27" i="1" s="1"/>
  <c r="G27" i="1"/>
  <c r="E27" i="1"/>
  <c r="C27" i="1"/>
  <c r="K30" i="1"/>
  <c r="H30" i="1"/>
  <c r="I30" i="1" s="1"/>
  <c r="G30" i="1"/>
  <c r="E30" i="1"/>
  <c r="C30" i="1"/>
  <c r="K28" i="1"/>
  <c r="H28" i="1"/>
  <c r="I28" i="1" s="1"/>
  <c r="G28" i="1"/>
  <c r="E28" i="1"/>
  <c r="C28" i="1"/>
  <c r="K26" i="1"/>
  <c r="H26" i="1"/>
  <c r="I26" i="1" s="1"/>
  <c r="G26" i="1"/>
  <c r="E26" i="1"/>
  <c r="C26" i="1"/>
  <c r="K25" i="1"/>
  <c r="H25" i="1"/>
  <c r="I25" i="1" s="1"/>
  <c r="G25" i="1"/>
  <c r="E25" i="1"/>
  <c r="C25" i="1"/>
  <c r="K24" i="1"/>
  <c r="H24" i="1"/>
  <c r="I24" i="1" s="1"/>
  <c r="G24" i="1"/>
  <c r="E24" i="1"/>
  <c r="C24" i="1"/>
  <c r="H23" i="1"/>
  <c r="K43" i="1" l="1"/>
  <c r="G43" i="1"/>
  <c r="E43" i="1"/>
  <c r="C43" i="1"/>
  <c r="K49" i="1"/>
  <c r="H49" i="1"/>
  <c r="I49" i="1" s="1"/>
  <c r="G49" i="1"/>
  <c r="E49" i="1"/>
  <c r="C49" i="1"/>
  <c r="K48" i="1"/>
  <c r="H48" i="1"/>
  <c r="G48" i="1"/>
  <c r="E48" i="1"/>
  <c r="C48" i="1"/>
  <c r="K47" i="1"/>
  <c r="H47" i="1"/>
  <c r="G47" i="1"/>
  <c r="E47" i="1"/>
  <c r="C47" i="1"/>
  <c r="K46" i="1"/>
  <c r="H46" i="1"/>
  <c r="I46" i="1" s="1"/>
  <c r="G46" i="1"/>
  <c r="E46" i="1"/>
  <c r="C46" i="1"/>
  <c r="H45" i="1"/>
  <c r="H43" i="1"/>
  <c r="H42" i="1"/>
  <c r="H41" i="1"/>
  <c r="K39" i="1"/>
  <c r="H39" i="1"/>
  <c r="G39" i="1"/>
  <c r="E39" i="1"/>
  <c r="C39" i="1"/>
  <c r="H38" i="1"/>
  <c r="K36" i="1"/>
  <c r="H36" i="1"/>
  <c r="G36" i="1"/>
  <c r="E36" i="1"/>
  <c r="C36" i="1"/>
  <c r="K35" i="1"/>
  <c r="H35" i="1"/>
  <c r="G35" i="1"/>
  <c r="E35" i="1"/>
  <c r="C35" i="1"/>
  <c r="K34" i="1"/>
  <c r="H34" i="1"/>
  <c r="G34" i="1"/>
  <c r="E34" i="1"/>
  <c r="C34" i="1"/>
  <c r="K33" i="1"/>
  <c r="H33" i="1"/>
  <c r="G33" i="1"/>
  <c r="E33" i="1"/>
  <c r="C33" i="1"/>
  <c r="H32" i="1"/>
  <c r="K21" i="1"/>
  <c r="H21" i="1"/>
  <c r="G21" i="1"/>
  <c r="E21" i="1"/>
  <c r="C21" i="1"/>
  <c r="K19" i="1"/>
  <c r="H19" i="1"/>
  <c r="G19" i="1"/>
  <c r="E19" i="1"/>
  <c r="C19" i="1"/>
  <c r="K18" i="1"/>
  <c r="H18" i="1"/>
  <c r="G18" i="1"/>
  <c r="E18" i="1"/>
  <c r="C18" i="1"/>
  <c r="K17" i="1"/>
  <c r="H17" i="1"/>
  <c r="G17" i="1"/>
  <c r="E17" i="1"/>
  <c r="C17" i="1"/>
  <c r="K16" i="1"/>
  <c r="H16" i="1"/>
  <c r="G16" i="1"/>
  <c r="E16" i="1"/>
  <c r="C16" i="1"/>
  <c r="K15" i="1"/>
  <c r="H15" i="1"/>
  <c r="G15" i="1"/>
  <c r="E15" i="1"/>
  <c r="C15" i="1"/>
  <c r="K14" i="1"/>
  <c r="H14" i="1"/>
  <c r="G14" i="1"/>
  <c r="E14" i="1"/>
  <c r="C14" i="1"/>
  <c r="K13" i="1"/>
  <c r="H13" i="1"/>
  <c r="G13" i="1"/>
  <c r="E13" i="1"/>
  <c r="C13" i="1"/>
  <c r="K12" i="1"/>
  <c r="H12" i="1"/>
  <c r="G12" i="1"/>
  <c r="E12" i="1"/>
  <c r="C12" i="1"/>
  <c r="J10" i="1"/>
  <c r="F10" i="1"/>
  <c r="D10" i="1"/>
  <c r="B10" i="1"/>
  <c r="H9" i="1"/>
  <c r="K7" i="1"/>
  <c r="H7" i="1"/>
  <c r="G7" i="1"/>
  <c r="E7" i="1"/>
  <c r="C7" i="1"/>
  <c r="K6" i="1"/>
  <c r="H6" i="1"/>
  <c r="G6" i="1"/>
  <c r="E6" i="1"/>
  <c r="C6" i="1"/>
  <c r="K5" i="1"/>
  <c r="H5" i="1"/>
  <c r="G5" i="1"/>
  <c r="E5" i="1"/>
  <c r="C5" i="1"/>
  <c r="H4" i="1"/>
  <c r="I43" i="1" l="1"/>
  <c r="I48" i="1"/>
  <c r="I47" i="1"/>
  <c r="I14" i="1"/>
  <c r="H10" i="1"/>
  <c r="I15" i="1"/>
  <c r="I33" i="1"/>
  <c r="I17" i="1"/>
  <c r="I21" i="1"/>
  <c r="I19" i="1"/>
  <c r="I7" i="1"/>
  <c r="I35" i="1"/>
  <c r="I13" i="1"/>
  <c r="I12" i="1"/>
  <c r="I5" i="1"/>
  <c r="I18" i="1"/>
  <c r="I36" i="1"/>
  <c r="I6" i="1"/>
  <c r="I16" i="1"/>
  <c r="I34" i="1"/>
  <c r="I39" i="1"/>
</calcChain>
</file>

<file path=xl/sharedStrings.xml><?xml version="1.0" encoding="utf-8"?>
<sst xmlns="http://schemas.openxmlformats.org/spreadsheetml/2006/main" count="95" uniqueCount="48">
  <si>
    <t/>
  </si>
  <si>
    <t>ZCTA5 48211</t>
  </si>
  <si>
    <t>ZCTA5 48212</t>
  </si>
  <si>
    <t>ZCTA5 48213</t>
  </si>
  <si>
    <t>Focus Area</t>
  </si>
  <si>
    <t>Michigan</t>
  </si>
  <si>
    <t>Count</t>
  </si>
  <si>
    <t>%</t>
  </si>
  <si>
    <t>Total Population</t>
  </si>
  <si>
    <t>Under 5 years</t>
  </si>
  <si>
    <t>Over 65 years</t>
  </si>
  <si>
    <t>Women of childbearing age (15-50)</t>
  </si>
  <si>
    <t>Birth Rate (per 1,000 residents)</t>
  </si>
  <si>
    <t>Total Foreign-born population excluding population born at sea</t>
  </si>
  <si>
    <t>Total Population 5 years and over</t>
  </si>
  <si>
    <t>Speak only English</t>
  </si>
  <si>
    <t>Spanish</t>
  </si>
  <si>
    <t>Arabic</t>
  </si>
  <si>
    <t>Chinese (incl. Mandarin, Cantonese)</t>
  </si>
  <si>
    <t>Other Indo-European languages</t>
  </si>
  <si>
    <t>Total Population 25 years and over</t>
  </si>
  <si>
    <t>Less than high school graduate</t>
  </si>
  <si>
    <t>High school graduate (includes equivalency)</t>
  </si>
  <si>
    <t>Some college, associate's degree</t>
  </si>
  <si>
    <t>Bachelor's degree or higher</t>
  </si>
  <si>
    <t>Total Population for whom poverty status is determined</t>
  </si>
  <si>
    <t>Population whom live below 200% of the poverty level</t>
  </si>
  <si>
    <t>Total Population 16 years and over</t>
  </si>
  <si>
    <t>Employed</t>
  </si>
  <si>
    <t>Unemployed</t>
  </si>
  <si>
    <t>Total Households</t>
  </si>
  <si>
    <t>1-person household</t>
  </si>
  <si>
    <t>2-person household</t>
  </si>
  <si>
    <t>3-person household</t>
  </si>
  <si>
    <t>4-or-more-person household</t>
  </si>
  <si>
    <t>Sources: American Community Survey 5-Year Estimate 2017-2021 unless otherwise noted. 
*State of Michigan Office of Vital Statistics data, 2021</t>
  </si>
  <si>
    <r>
      <t>Number of Live Births</t>
    </r>
    <r>
      <rPr>
        <vertAlign val="superscript"/>
        <sz val="11"/>
        <color theme="1"/>
        <rFont val="Century Gothic"/>
        <family val="2"/>
      </rPr>
      <t>*</t>
    </r>
  </si>
  <si>
    <t>-</t>
  </si>
  <si>
    <t>Russian, Polish, or other Slavic languages</t>
  </si>
  <si>
    <t>Other Asian and Pacific Island languages, excepting Korean, Vietnamese, and Tagalog</t>
  </si>
  <si>
    <t>Hispanic or Latino (of any race)</t>
  </si>
  <si>
    <t>White alone (non-Hispanic)</t>
  </si>
  <si>
    <t>Black or African American alone (non-Hispanic)</t>
  </si>
  <si>
    <t>Asian alone (non-Hispanic)</t>
  </si>
  <si>
    <t>Two or more races (non-Hispanic)</t>
  </si>
  <si>
    <t>Some other race alone (non-Hispanic)</t>
  </si>
  <si>
    <t>American Indian and Alaska Native alone (non-Hispanic)</t>
  </si>
  <si>
    <t>Native Hawaiian and Other Pacific Islander alone (non-Hispanic)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</si>
</sst>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vertAlign val="superscript"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164" fontId="2" fillId="0" borderId="0" xfId="2" applyNumberFormat="1" applyFont="1" applyAlignment="1">
      <alignment horizontal="center"/>
    </xf>
    <xf numFmtId="0" fontId="2" fillId="0" borderId="2" xfId="0" applyFont="1" applyBorder="1"/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164" fontId="3" fillId="2" borderId="0" xfId="2" applyNumberFormat="1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3" fillId="0" borderId="0" xfId="0" applyFont="1"/>
    <xf numFmtId="3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left" indent="1"/>
    </xf>
    <xf numFmtId="165" fontId="3" fillId="0" borderId="0" xfId="1" applyNumberFormat="1" applyFont="1"/>
    <xf numFmtId="164" fontId="3" fillId="0" borderId="0" xfId="2" applyNumberFormat="1" applyFont="1"/>
    <xf numFmtId="165" fontId="3" fillId="0" borderId="2" xfId="1" applyNumberFormat="1" applyFont="1" applyBorder="1"/>
    <xf numFmtId="0" fontId="3" fillId="0" borderId="3" xfId="0" applyFont="1" applyBorder="1" applyAlignment="1">
      <alignment horizontal="left" indent="1"/>
    </xf>
    <xf numFmtId="165" fontId="3" fillId="0" borderId="3" xfId="1" applyNumberFormat="1" applyFont="1" applyBorder="1"/>
    <xf numFmtId="164" fontId="3" fillId="0" borderId="3" xfId="2" applyNumberFormat="1" applyFont="1" applyBorder="1"/>
    <xf numFmtId="165" fontId="3" fillId="0" borderId="4" xfId="1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 applyBorder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/>
    <xf numFmtId="166" fontId="3" fillId="0" borderId="4" xfId="1" applyNumberFormat="1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2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165" fontId="3" fillId="0" borderId="3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>
      <alignment horizontal="left" wrapText="1"/>
    </xf>
    <xf numFmtId="164" fontId="3" fillId="0" borderId="0" xfId="2" applyNumberFormat="1" applyFont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165" fontId="3" fillId="2" borderId="2" xfId="1" applyNumberFormat="1" applyFont="1" applyFill="1" applyBorder="1"/>
    <xf numFmtId="164" fontId="3" fillId="0" borderId="1" xfId="2" applyNumberFormat="1" applyFont="1" applyBorder="1"/>
    <xf numFmtId="164" fontId="3" fillId="0" borderId="5" xfId="2" applyNumberFormat="1" applyFont="1" applyBorder="1"/>
    <xf numFmtId="0" fontId="3" fillId="0" borderId="0" xfId="0" applyFont="1" applyAlignment="1">
      <alignment horizontal="left" wrapText="1" indent="1"/>
    </xf>
    <xf numFmtId="164" fontId="3" fillId="0" borderId="0" xfId="2" applyNumberFormat="1" applyFont="1" applyBorder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500A-4799-4916-B48F-8CE2EA1D06A9}">
  <dimension ref="A1:L5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6" sqref="A16"/>
    </sheetView>
  </sheetViews>
  <sheetFormatPr baseColWidth="10" defaultColWidth="8.83203125" defaultRowHeight="14" x14ac:dyDescent="0.15"/>
  <cols>
    <col min="1" max="1" width="70.33203125" style="11" bestFit="1" customWidth="1"/>
    <col min="2" max="2" width="11.1640625" style="11" bestFit="1" customWidth="1"/>
    <col min="3" max="3" width="11.1640625" style="19" customWidth="1"/>
    <col min="4" max="4" width="11.1640625" style="16" bestFit="1" customWidth="1"/>
    <col min="5" max="5" width="11.1640625" style="19" customWidth="1"/>
    <col min="6" max="6" width="11.1640625" style="16" bestFit="1" customWidth="1"/>
    <col min="7" max="7" width="11.1640625" style="19" customWidth="1"/>
    <col min="8" max="8" width="9.6640625" style="16" bestFit="1" customWidth="1"/>
    <col min="9" max="9" width="11.1640625" style="19" customWidth="1"/>
    <col min="10" max="10" width="12.33203125" style="16" bestFit="1" customWidth="1"/>
    <col min="11" max="11" width="11.1640625" style="19" customWidth="1"/>
    <col min="12" max="12" width="8.83203125" style="16"/>
    <col min="13" max="16384" width="8.83203125" style="11"/>
  </cols>
  <sheetData>
    <row r="1" spans="1:12" s="1" customFormat="1" x14ac:dyDescent="0.15">
      <c r="A1" s="1" t="s">
        <v>0</v>
      </c>
      <c r="B1" s="55" t="s">
        <v>1</v>
      </c>
      <c r="C1" s="56"/>
      <c r="D1" s="57" t="s">
        <v>2</v>
      </c>
      <c r="E1" s="56"/>
      <c r="F1" s="57" t="s">
        <v>3</v>
      </c>
      <c r="G1" s="56"/>
      <c r="H1" s="57" t="s">
        <v>4</v>
      </c>
      <c r="I1" s="56"/>
      <c r="J1" s="57" t="s">
        <v>5</v>
      </c>
      <c r="K1" s="55"/>
      <c r="L1" s="2"/>
    </row>
    <row r="2" spans="1:12" s="3" customFormat="1" x14ac:dyDescent="0.15">
      <c r="B2" s="1" t="s">
        <v>6</v>
      </c>
      <c r="C2" s="4" t="s">
        <v>7</v>
      </c>
      <c r="D2" s="2" t="s">
        <v>6</v>
      </c>
      <c r="E2" s="4" t="s">
        <v>7</v>
      </c>
      <c r="F2" s="2" t="s">
        <v>6</v>
      </c>
      <c r="G2" s="4" t="s">
        <v>7</v>
      </c>
      <c r="H2" s="2" t="s">
        <v>6</v>
      </c>
      <c r="I2" s="4" t="s">
        <v>7</v>
      </c>
      <c r="J2" s="2" t="s">
        <v>6</v>
      </c>
      <c r="K2" s="4" t="s">
        <v>7</v>
      </c>
      <c r="L2" s="5"/>
    </row>
    <row r="3" spans="1:12" s="7" customFormat="1" ht="5.5" customHeight="1" x14ac:dyDescent="0.15">
      <c r="A3" s="6"/>
      <c r="C3" s="8"/>
      <c r="D3" s="9"/>
      <c r="E3" s="8"/>
      <c r="F3" s="9"/>
      <c r="G3" s="8"/>
      <c r="H3" s="10"/>
      <c r="I3" s="8"/>
      <c r="J3" s="9"/>
      <c r="K3" s="8"/>
      <c r="L3" s="9"/>
    </row>
    <row r="4" spans="1:12" x14ac:dyDescent="0.15">
      <c r="A4" s="11" t="s">
        <v>8</v>
      </c>
      <c r="B4" s="12">
        <v>6060</v>
      </c>
      <c r="C4" s="47" t="s">
        <v>37</v>
      </c>
      <c r="D4" s="14">
        <v>42899</v>
      </c>
      <c r="E4" s="47" t="s">
        <v>37</v>
      </c>
      <c r="F4" s="14">
        <v>20900</v>
      </c>
      <c r="G4" s="47" t="s">
        <v>37</v>
      </c>
      <c r="H4" s="15">
        <f>B4+D4+F4</f>
        <v>69859</v>
      </c>
      <c r="I4" s="47" t="s">
        <v>37</v>
      </c>
      <c r="J4" s="15">
        <v>10062512</v>
      </c>
      <c r="K4" s="47" t="s">
        <v>37</v>
      </c>
    </row>
    <row r="5" spans="1:12" x14ac:dyDescent="0.15">
      <c r="A5" s="17" t="s">
        <v>9</v>
      </c>
      <c r="B5" s="18">
        <v>406</v>
      </c>
      <c r="C5" s="19">
        <f>B5/B$4</f>
        <v>6.6996699669966991E-2</v>
      </c>
      <c r="D5" s="20">
        <v>3463</v>
      </c>
      <c r="E5" s="19">
        <f>D5/D$4</f>
        <v>8.0724492412410545E-2</v>
      </c>
      <c r="F5" s="20">
        <v>1369</v>
      </c>
      <c r="G5" s="19">
        <f>F5/F$4</f>
        <v>6.5502392344497604E-2</v>
      </c>
      <c r="H5" s="15">
        <f t="shared" ref="H5:H49" si="0">B5+D5+F5</f>
        <v>5238</v>
      </c>
      <c r="I5" s="19">
        <f>H5/H$4</f>
        <v>7.497960176927812E-2</v>
      </c>
      <c r="J5" s="20">
        <v>564817</v>
      </c>
      <c r="K5" s="19">
        <f>J5/J$4</f>
        <v>5.6130815048965901E-2</v>
      </c>
    </row>
    <row r="6" spans="1:12" x14ac:dyDescent="0.15">
      <c r="A6" s="17" t="s">
        <v>10</v>
      </c>
      <c r="B6" s="18">
        <v>676</v>
      </c>
      <c r="C6" s="19">
        <f>B6/B$4</f>
        <v>0.11155115511551156</v>
      </c>
      <c r="D6" s="20">
        <v>3799</v>
      </c>
      <c r="E6" s="19">
        <f>D6/D$4</f>
        <v>8.8556842816848877E-2</v>
      </c>
      <c r="F6" s="20">
        <v>3464</v>
      </c>
      <c r="G6" s="19">
        <f>F6/F$4</f>
        <v>0.16574162679425838</v>
      </c>
      <c r="H6" s="15">
        <f t="shared" si="0"/>
        <v>7939</v>
      </c>
      <c r="I6" s="19">
        <f>H6/H$4</f>
        <v>0.11364319557966762</v>
      </c>
      <c r="J6" s="20">
        <v>1733056</v>
      </c>
      <c r="K6" s="19">
        <f>J6/J$4</f>
        <v>0.1722289623108027</v>
      </c>
    </row>
    <row r="7" spans="1:12" s="27" customFormat="1" x14ac:dyDescent="0.15">
      <c r="A7" s="21" t="s">
        <v>11</v>
      </c>
      <c r="B7" s="22">
        <v>1309</v>
      </c>
      <c r="C7" s="23">
        <f>B7/B$4</f>
        <v>0.21600660066006599</v>
      </c>
      <c r="D7" s="24">
        <v>10659</v>
      </c>
      <c r="E7" s="23">
        <f>D7/D$4</f>
        <v>0.24846733024079815</v>
      </c>
      <c r="F7" s="24">
        <v>4812</v>
      </c>
      <c r="G7" s="23">
        <f>F7/F$4</f>
        <v>0.23023923444976077</v>
      </c>
      <c r="H7" s="25">
        <f t="shared" si="0"/>
        <v>16780</v>
      </c>
      <c r="I7" s="23">
        <f>H7/H$4</f>
        <v>0.24019811334259009</v>
      </c>
      <c r="J7" s="24">
        <v>2204696</v>
      </c>
      <c r="K7" s="23">
        <f>J7/J$4</f>
        <v>0.21909996231557288</v>
      </c>
      <c r="L7" s="26"/>
    </row>
    <row r="8" spans="1:12" s="7" customFormat="1" ht="5.5" customHeight="1" x14ac:dyDescent="0.15">
      <c r="A8" s="6"/>
      <c r="C8" s="8"/>
      <c r="D8" s="9"/>
      <c r="E8" s="8"/>
      <c r="F8" s="9"/>
      <c r="G8" s="8"/>
      <c r="H8" s="10"/>
      <c r="I8" s="8"/>
      <c r="J8" s="9"/>
      <c r="K8" s="8"/>
      <c r="L8" s="9"/>
    </row>
    <row r="9" spans="1:12" ht="15" x14ac:dyDescent="0.15">
      <c r="A9" s="28" t="s">
        <v>36</v>
      </c>
      <c r="B9" s="29">
        <v>87</v>
      </c>
      <c r="C9" s="47" t="s">
        <v>37</v>
      </c>
      <c r="D9" s="20">
        <v>819</v>
      </c>
      <c r="E9" s="47" t="s">
        <v>37</v>
      </c>
      <c r="F9" s="20">
        <v>249</v>
      </c>
      <c r="G9" s="47" t="s">
        <v>37</v>
      </c>
      <c r="H9" s="15">
        <f>B9+D9+F9</f>
        <v>1155</v>
      </c>
      <c r="I9" s="47" t="s">
        <v>37</v>
      </c>
      <c r="J9" s="20">
        <v>105022</v>
      </c>
      <c r="K9" s="47" t="s">
        <v>37</v>
      </c>
    </row>
    <row r="10" spans="1:12" s="27" customFormat="1" x14ac:dyDescent="0.15">
      <c r="A10" s="30" t="s">
        <v>12</v>
      </c>
      <c r="B10" s="31">
        <f>(B9/B4)*1000</f>
        <v>14.356435643564357</v>
      </c>
      <c r="C10" s="48" t="s">
        <v>37</v>
      </c>
      <c r="D10" s="32">
        <f>(D9/D4)*1000</f>
        <v>19.091354110818436</v>
      </c>
      <c r="E10" s="48" t="s">
        <v>37</v>
      </c>
      <c r="F10" s="32">
        <f>(F9/F4)*1000</f>
        <v>11.913875598086126</v>
      </c>
      <c r="G10" s="48" t="s">
        <v>37</v>
      </c>
      <c r="H10" s="32">
        <f>(H9/H4)*1000</f>
        <v>16.533302795631201</v>
      </c>
      <c r="I10" s="48" t="s">
        <v>37</v>
      </c>
      <c r="J10" s="32">
        <f>(J9/J4)*1000</f>
        <v>10.436956497542562</v>
      </c>
      <c r="K10" s="48" t="s">
        <v>37</v>
      </c>
      <c r="L10" s="26"/>
    </row>
    <row r="11" spans="1:12" s="7" customFormat="1" ht="5.5" customHeight="1" x14ac:dyDescent="0.15">
      <c r="A11" s="6"/>
      <c r="C11" s="8"/>
      <c r="D11" s="9"/>
      <c r="E11" s="8"/>
      <c r="F11" s="9"/>
      <c r="G11" s="8"/>
      <c r="H11" s="10"/>
      <c r="I11" s="8"/>
      <c r="J11" s="9"/>
      <c r="K11" s="8"/>
      <c r="L11" s="9"/>
    </row>
    <row r="12" spans="1:12" x14ac:dyDescent="0.15">
      <c r="A12" s="11" t="s">
        <v>42</v>
      </c>
      <c r="B12" s="12">
        <v>2679</v>
      </c>
      <c r="C12" s="13">
        <f t="shared" ref="C12:C19" si="1">B12/B$4</f>
        <v>0.44207920792079208</v>
      </c>
      <c r="D12" s="14">
        <v>9435</v>
      </c>
      <c r="E12" s="13">
        <f t="shared" ref="E12:E19" si="2">D12/D$4</f>
        <v>0.21993519662462996</v>
      </c>
      <c r="F12" s="14">
        <v>19678</v>
      </c>
      <c r="G12" s="13">
        <f t="shared" ref="G12:G19" si="3">F12/F$4</f>
        <v>0.94153110047846889</v>
      </c>
      <c r="H12" s="15">
        <f t="shared" ref="H12:H19" si="4">B12+D12+F12</f>
        <v>31792</v>
      </c>
      <c r="I12" s="13">
        <f t="shared" ref="I12:I19" si="5">H12/H$4</f>
        <v>0.45508810604217065</v>
      </c>
      <c r="J12" s="14">
        <v>1351051</v>
      </c>
      <c r="K12" s="13">
        <f t="shared" ref="K12:K19" si="6">J12/J$4</f>
        <v>0.13426577777000415</v>
      </c>
    </row>
    <row r="13" spans="1:12" x14ac:dyDescent="0.15">
      <c r="A13" s="11" t="s">
        <v>41</v>
      </c>
      <c r="B13" s="12">
        <v>2618</v>
      </c>
      <c r="C13" s="13">
        <f t="shared" si="1"/>
        <v>0.43201320132013199</v>
      </c>
      <c r="D13" s="14">
        <v>17978</v>
      </c>
      <c r="E13" s="13">
        <f t="shared" si="2"/>
        <v>0.4190773677708105</v>
      </c>
      <c r="F13" s="33">
        <v>616</v>
      </c>
      <c r="G13" s="13">
        <f t="shared" si="3"/>
        <v>2.9473684210526315E-2</v>
      </c>
      <c r="H13" s="15">
        <f t="shared" si="4"/>
        <v>21212</v>
      </c>
      <c r="I13" s="13">
        <f t="shared" si="5"/>
        <v>0.30364018952461386</v>
      </c>
      <c r="J13" s="14">
        <v>7448438</v>
      </c>
      <c r="K13" s="13">
        <f t="shared" si="6"/>
        <v>0.74021655825106092</v>
      </c>
    </row>
    <row r="14" spans="1:12" x14ac:dyDescent="0.15">
      <c r="A14" s="11" t="s">
        <v>43</v>
      </c>
      <c r="B14" s="34">
        <v>179</v>
      </c>
      <c r="C14" s="13">
        <f t="shared" si="1"/>
        <v>2.9537953795379539E-2</v>
      </c>
      <c r="D14" s="14">
        <v>11783</v>
      </c>
      <c r="E14" s="13">
        <f t="shared" si="2"/>
        <v>0.27466840718897878</v>
      </c>
      <c r="F14" s="33">
        <v>31</v>
      </c>
      <c r="G14" s="13">
        <f t="shared" si="3"/>
        <v>1.4832535885167463E-3</v>
      </c>
      <c r="H14" s="15">
        <f t="shared" si="4"/>
        <v>11993</v>
      </c>
      <c r="I14" s="13">
        <f t="shared" si="5"/>
        <v>0.17167437266493937</v>
      </c>
      <c r="J14" s="14">
        <v>319960</v>
      </c>
      <c r="K14" s="13">
        <f t="shared" si="6"/>
        <v>3.1797229161068329E-2</v>
      </c>
    </row>
    <row r="15" spans="1:12" x14ac:dyDescent="0.15">
      <c r="A15" s="11" t="s">
        <v>44</v>
      </c>
      <c r="B15" s="34">
        <v>399</v>
      </c>
      <c r="C15" s="13">
        <f t="shared" si="1"/>
        <v>6.5841584158415845E-2</v>
      </c>
      <c r="D15" s="14">
        <v>2217</v>
      </c>
      <c r="E15" s="13">
        <f t="shared" si="2"/>
        <v>5.1679526329285068E-2</v>
      </c>
      <c r="F15" s="33">
        <v>100</v>
      </c>
      <c r="G15" s="13">
        <f t="shared" si="3"/>
        <v>4.7846889952153108E-3</v>
      </c>
      <c r="H15" s="15">
        <f t="shared" si="4"/>
        <v>2716</v>
      </c>
      <c r="I15" s="13">
        <f t="shared" si="5"/>
        <v>3.8878312028514578E-2</v>
      </c>
      <c r="J15" s="14">
        <v>333683</v>
      </c>
      <c r="K15" s="13">
        <f t="shared" si="6"/>
        <v>3.3161003932218915E-2</v>
      </c>
    </row>
    <row r="16" spans="1:12" x14ac:dyDescent="0.15">
      <c r="A16" s="11" t="s">
        <v>40</v>
      </c>
      <c r="B16" s="34">
        <v>81</v>
      </c>
      <c r="C16" s="35">
        <f t="shared" si="1"/>
        <v>1.3366336633663366E-2</v>
      </c>
      <c r="D16" s="33">
        <v>423</v>
      </c>
      <c r="E16" s="35">
        <f t="shared" si="2"/>
        <v>9.8603697055875423E-3</v>
      </c>
      <c r="F16" s="33">
        <v>433</v>
      </c>
      <c r="G16" s="35">
        <f t="shared" si="3"/>
        <v>2.0717703349282298E-2</v>
      </c>
      <c r="H16" s="15">
        <f t="shared" si="4"/>
        <v>937</v>
      </c>
      <c r="I16" s="35">
        <f t="shared" si="5"/>
        <v>1.3412731358880031E-2</v>
      </c>
      <c r="J16" s="14">
        <v>540036</v>
      </c>
      <c r="K16" s="35">
        <f t="shared" si="6"/>
        <v>5.3668109911322343E-2</v>
      </c>
    </row>
    <row r="17" spans="1:12" x14ac:dyDescent="0.15">
      <c r="A17" s="11" t="s">
        <v>45</v>
      </c>
      <c r="B17" s="34">
        <v>98</v>
      </c>
      <c r="C17" s="13">
        <f t="shared" si="1"/>
        <v>1.6171617161716171E-2</v>
      </c>
      <c r="D17" s="33">
        <v>769</v>
      </c>
      <c r="E17" s="13">
        <f t="shared" si="2"/>
        <v>1.7925825776824635E-2</v>
      </c>
      <c r="F17" s="33">
        <v>18</v>
      </c>
      <c r="G17" s="13">
        <f t="shared" si="3"/>
        <v>8.6124401913875595E-4</v>
      </c>
      <c r="H17" s="15">
        <f t="shared" si="4"/>
        <v>885</v>
      </c>
      <c r="I17" s="13">
        <f t="shared" si="5"/>
        <v>1.266837486937975E-2</v>
      </c>
      <c r="J17" s="14">
        <v>27336</v>
      </c>
      <c r="K17" s="13">
        <f t="shared" si="6"/>
        <v>2.7166178783190518E-3</v>
      </c>
    </row>
    <row r="18" spans="1:12" x14ac:dyDescent="0.15">
      <c r="A18" s="11" t="s">
        <v>46</v>
      </c>
      <c r="B18" s="34">
        <v>6</v>
      </c>
      <c r="C18" s="13">
        <f t="shared" si="1"/>
        <v>9.9009900990099011E-4</v>
      </c>
      <c r="D18" s="33">
        <v>186</v>
      </c>
      <c r="E18" s="13">
        <f t="shared" si="2"/>
        <v>4.3357654024569333E-3</v>
      </c>
      <c r="F18" s="33">
        <v>24</v>
      </c>
      <c r="G18" s="13">
        <f t="shared" si="3"/>
        <v>1.1483253588516747E-3</v>
      </c>
      <c r="H18" s="15">
        <f t="shared" si="4"/>
        <v>216</v>
      </c>
      <c r="I18" s="13">
        <f t="shared" si="5"/>
        <v>3.0919423410011595E-3</v>
      </c>
      <c r="J18" s="14">
        <v>39462</v>
      </c>
      <c r="K18" s="13">
        <f t="shared" si="6"/>
        <v>3.9216847642020202E-3</v>
      </c>
    </row>
    <row r="19" spans="1:12" s="27" customFormat="1" x14ac:dyDescent="0.15">
      <c r="A19" s="27" t="s">
        <v>47</v>
      </c>
      <c r="B19" s="36">
        <v>0</v>
      </c>
      <c r="C19" s="37">
        <f t="shared" si="1"/>
        <v>0</v>
      </c>
      <c r="D19" s="38">
        <v>108</v>
      </c>
      <c r="E19" s="37">
        <f t="shared" si="2"/>
        <v>2.5175412014266066E-3</v>
      </c>
      <c r="F19" s="38">
        <v>0</v>
      </c>
      <c r="G19" s="37">
        <f t="shared" si="3"/>
        <v>0</v>
      </c>
      <c r="H19" s="25">
        <f t="shared" si="4"/>
        <v>108</v>
      </c>
      <c r="I19" s="37">
        <f t="shared" si="5"/>
        <v>1.5459711705005797E-3</v>
      </c>
      <c r="J19" s="39">
        <v>2546</v>
      </c>
      <c r="K19" s="37">
        <f t="shared" si="6"/>
        <v>2.5301833180422541E-4</v>
      </c>
      <c r="L19" s="26"/>
    </row>
    <row r="20" spans="1:12" s="7" customFormat="1" ht="5.5" customHeight="1" x14ac:dyDescent="0.15">
      <c r="A20" s="6"/>
      <c r="C20" s="8"/>
      <c r="D20" s="9"/>
      <c r="E20" s="8"/>
      <c r="F20" s="9"/>
      <c r="G20" s="8"/>
      <c r="H20" s="10"/>
      <c r="I20" s="8"/>
      <c r="J20" s="9"/>
      <c r="K20" s="8"/>
      <c r="L20" s="9"/>
    </row>
    <row r="21" spans="1:12" s="36" customFormat="1" ht="15" x14ac:dyDescent="0.15">
      <c r="A21" s="40" t="s">
        <v>13</v>
      </c>
      <c r="B21" s="41">
        <v>1542</v>
      </c>
      <c r="C21" s="37">
        <f t="shared" ref="C21:E21" si="7">B21/B$4</f>
        <v>0.25445544554455446</v>
      </c>
      <c r="D21" s="42">
        <v>16715</v>
      </c>
      <c r="E21" s="37">
        <f t="shared" si="7"/>
        <v>0.38963612205412712</v>
      </c>
      <c r="F21" s="38">
        <v>108</v>
      </c>
      <c r="G21" s="37">
        <f t="shared" ref="G21" si="8">F21/F$4</f>
        <v>5.1674641148325359E-3</v>
      </c>
      <c r="H21" s="25">
        <f t="shared" si="0"/>
        <v>18365</v>
      </c>
      <c r="I21" s="37">
        <f t="shared" ref="I21" si="9">H21/H$4</f>
        <v>0.26288667172447361</v>
      </c>
      <c r="J21" s="42">
        <v>697343</v>
      </c>
      <c r="K21" s="37">
        <f t="shared" ref="K21" si="10">J21/J$4</f>
        <v>6.9301085057091108E-2</v>
      </c>
      <c r="L21" s="38"/>
    </row>
    <row r="22" spans="1:12" s="7" customFormat="1" ht="5.5" customHeight="1" x14ac:dyDescent="0.15">
      <c r="A22" s="6"/>
      <c r="C22" s="8"/>
      <c r="D22" s="9"/>
      <c r="E22" s="8"/>
      <c r="F22" s="9"/>
      <c r="G22" s="8"/>
      <c r="H22" s="10"/>
      <c r="I22" s="8"/>
      <c r="J22" s="9"/>
      <c r="K22" s="8"/>
      <c r="L22" s="9"/>
    </row>
    <row r="23" spans="1:12" x14ac:dyDescent="0.15">
      <c r="A23" s="11" t="s">
        <v>14</v>
      </c>
      <c r="B23" s="18">
        <v>5654</v>
      </c>
      <c r="D23" s="20">
        <v>39436</v>
      </c>
      <c r="F23" s="20">
        <v>19531</v>
      </c>
      <c r="H23" s="15">
        <f t="shared" ref="H23" si="11">B23+D23+F23</f>
        <v>64621</v>
      </c>
      <c r="J23" s="15">
        <v>9497695</v>
      </c>
    </row>
    <row r="24" spans="1:12" x14ac:dyDescent="0.15">
      <c r="A24" s="17" t="s">
        <v>15</v>
      </c>
      <c r="B24" s="18">
        <v>3410</v>
      </c>
      <c r="C24" s="19">
        <f t="shared" ref="C24:C30" si="12">B24/B$23</f>
        <v>0.60311284046692604</v>
      </c>
      <c r="D24" s="20">
        <v>15105</v>
      </c>
      <c r="E24" s="19">
        <f t="shared" ref="E24:E30" si="13">D24/D$23</f>
        <v>0.38302566183182879</v>
      </c>
      <c r="F24" s="20">
        <v>19191</v>
      </c>
      <c r="G24" s="19">
        <f t="shared" ref="G24:G30" si="14">F24/F$23</f>
        <v>0.98259177717474788</v>
      </c>
      <c r="H24" s="15">
        <f t="shared" ref="H24:H30" si="15">B24+D24+F24</f>
        <v>37706</v>
      </c>
      <c r="I24" s="19">
        <f t="shared" ref="I24:I30" si="16">H24/H$23</f>
        <v>0.58349452964206683</v>
      </c>
      <c r="J24" s="15">
        <v>8558003</v>
      </c>
      <c r="K24" s="19">
        <f t="shared" ref="K24:K30" si="17">J24/J$23</f>
        <v>0.90106104691717304</v>
      </c>
    </row>
    <row r="25" spans="1:12" x14ac:dyDescent="0.15">
      <c r="A25" s="17" t="s">
        <v>17</v>
      </c>
      <c r="B25" s="18">
        <v>1908</v>
      </c>
      <c r="C25" s="19">
        <f t="shared" si="12"/>
        <v>0.33746020516448533</v>
      </c>
      <c r="D25" s="20">
        <v>10461</v>
      </c>
      <c r="E25" s="19">
        <f t="shared" si="13"/>
        <v>0.26526523988234102</v>
      </c>
      <c r="F25" s="20">
        <v>17</v>
      </c>
      <c r="G25" s="19">
        <f t="shared" si="14"/>
        <v>8.7041114126260814E-4</v>
      </c>
      <c r="H25" s="15">
        <f t="shared" si="15"/>
        <v>12386</v>
      </c>
      <c r="I25" s="19">
        <f t="shared" si="16"/>
        <v>0.19167143807740517</v>
      </c>
      <c r="J25" s="15">
        <v>161272</v>
      </c>
      <c r="K25" s="19">
        <f t="shared" si="17"/>
        <v>1.698011991330528E-2</v>
      </c>
    </row>
    <row r="26" spans="1:12" x14ac:dyDescent="0.15">
      <c r="A26" s="17" t="s">
        <v>19</v>
      </c>
      <c r="B26" s="29">
        <v>46</v>
      </c>
      <c r="C26" s="19">
        <f t="shared" si="12"/>
        <v>8.1358330385567744E-3</v>
      </c>
      <c r="D26" s="20">
        <v>11046</v>
      </c>
      <c r="E26" s="19">
        <f t="shared" si="13"/>
        <v>0.28009940156202456</v>
      </c>
      <c r="F26" s="20">
        <v>3</v>
      </c>
      <c r="G26" s="19">
        <f t="shared" si="14"/>
        <v>1.5360196610516614E-4</v>
      </c>
      <c r="H26" s="15">
        <f t="shared" si="15"/>
        <v>11095</v>
      </c>
      <c r="I26" s="19">
        <f t="shared" si="16"/>
        <v>0.17169341235821173</v>
      </c>
      <c r="J26" s="15">
        <v>159012</v>
      </c>
      <c r="K26" s="19">
        <f t="shared" si="17"/>
        <v>1.6742167441679272E-2</v>
      </c>
    </row>
    <row r="27" spans="1:12" x14ac:dyDescent="0.15">
      <c r="A27" s="17" t="s">
        <v>38</v>
      </c>
      <c r="B27" s="29">
        <v>18</v>
      </c>
      <c r="C27" s="19">
        <f t="shared" si="12"/>
        <v>3.1835868411743897E-3</v>
      </c>
      <c r="D27" s="20">
        <v>2358</v>
      </c>
      <c r="E27" s="19">
        <f t="shared" si="13"/>
        <v>5.9793082462724412E-2</v>
      </c>
      <c r="F27" s="20">
        <v>5</v>
      </c>
      <c r="G27" s="19">
        <f t="shared" si="14"/>
        <v>2.5600327684194356E-4</v>
      </c>
      <c r="H27" s="15">
        <f t="shared" si="15"/>
        <v>2381</v>
      </c>
      <c r="I27" s="19">
        <f t="shared" si="16"/>
        <v>3.6845607465065537E-2</v>
      </c>
      <c r="J27" s="15">
        <v>55100</v>
      </c>
      <c r="K27" s="19">
        <f t="shared" si="17"/>
        <v>5.8014076046872427E-3</v>
      </c>
    </row>
    <row r="28" spans="1:12" x14ac:dyDescent="0.15">
      <c r="A28" s="17" t="s">
        <v>16</v>
      </c>
      <c r="B28" s="18">
        <v>86</v>
      </c>
      <c r="C28" s="50">
        <f t="shared" si="12"/>
        <v>1.5210470463388751E-2</v>
      </c>
      <c r="D28" s="29">
        <v>92</v>
      </c>
      <c r="E28" s="50">
        <f t="shared" si="13"/>
        <v>2.3328938026168982E-3</v>
      </c>
      <c r="F28" s="29">
        <v>222</v>
      </c>
      <c r="G28" s="19">
        <f t="shared" si="14"/>
        <v>1.1366545491782294E-2</v>
      </c>
      <c r="H28" s="15">
        <f t="shared" si="15"/>
        <v>400</v>
      </c>
      <c r="I28" s="50">
        <f t="shared" si="16"/>
        <v>6.1899382553659028E-3</v>
      </c>
      <c r="J28" s="54">
        <v>274889</v>
      </c>
      <c r="K28" s="19">
        <f t="shared" si="17"/>
        <v>2.8942706625133784E-2</v>
      </c>
    </row>
    <row r="29" spans="1:12" ht="30" x14ac:dyDescent="0.15">
      <c r="A29" s="52" t="s">
        <v>39</v>
      </c>
      <c r="B29" s="29">
        <v>0</v>
      </c>
      <c r="C29" s="53">
        <f t="shared" si="12"/>
        <v>0</v>
      </c>
      <c r="D29" s="20">
        <v>136</v>
      </c>
      <c r="E29" s="53">
        <f t="shared" si="13"/>
        <v>3.4486256212597627E-3</v>
      </c>
      <c r="F29" s="20">
        <v>19</v>
      </c>
      <c r="G29" s="53">
        <f t="shared" si="14"/>
        <v>9.728124519993856E-4</v>
      </c>
      <c r="H29" s="15">
        <f t="shared" si="15"/>
        <v>155</v>
      </c>
      <c r="I29" s="53">
        <f t="shared" si="16"/>
        <v>2.3986010739542873E-3</v>
      </c>
      <c r="J29" s="15">
        <v>68627</v>
      </c>
      <c r="K29" s="53">
        <f t="shared" si="17"/>
        <v>7.2256479072027478E-3</v>
      </c>
    </row>
    <row r="30" spans="1:12" s="27" customFormat="1" x14ac:dyDescent="0.15">
      <c r="A30" s="21" t="s">
        <v>18</v>
      </c>
      <c r="B30" s="22">
        <v>40</v>
      </c>
      <c r="C30" s="51">
        <f t="shared" si="12"/>
        <v>7.0746374248319777E-3</v>
      </c>
      <c r="D30" s="24">
        <v>61</v>
      </c>
      <c r="E30" s="23">
        <f t="shared" si="13"/>
        <v>1.5468100213003348E-3</v>
      </c>
      <c r="F30" s="24">
        <v>0</v>
      </c>
      <c r="G30" s="23">
        <f t="shared" si="14"/>
        <v>0</v>
      </c>
      <c r="H30" s="25">
        <f t="shared" si="15"/>
        <v>101</v>
      </c>
      <c r="I30" s="23">
        <f t="shared" si="16"/>
        <v>1.5629594094798904E-3</v>
      </c>
      <c r="J30" s="25">
        <v>46745</v>
      </c>
      <c r="K30" s="23">
        <f t="shared" si="17"/>
        <v>4.9217204806008196E-3</v>
      </c>
      <c r="L30" s="26"/>
    </row>
    <row r="31" spans="1:12" s="7" customFormat="1" ht="5.5" customHeight="1" x14ac:dyDescent="0.15">
      <c r="A31" s="6"/>
      <c r="C31" s="8"/>
      <c r="D31" s="49"/>
      <c r="E31" s="8"/>
      <c r="F31" s="9"/>
      <c r="G31" s="8"/>
      <c r="H31" s="10"/>
      <c r="I31" s="8"/>
      <c r="J31" s="9"/>
      <c r="K31" s="8"/>
      <c r="L31" s="9"/>
    </row>
    <row r="32" spans="1:12" x14ac:dyDescent="0.15">
      <c r="A32" s="11" t="s">
        <v>20</v>
      </c>
      <c r="B32" s="43">
        <v>3850</v>
      </c>
      <c r="C32" s="47" t="s">
        <v>37</v>
      </c>
      <c r="D32" s="14">
        <v>24280</v>
      </c>
      <c r="E32" s="47" t="s">
        <v>37</v>
      </c>
      <c r="F32" s="14">
        <v>13652</v>
      </c>
      <c r="G32" s="47" t="s">
        <v>37</v>
      </c>
      <c r="H32" s="15">
        <f t="shared" si="0"/>
        <v>41782</v>
      </c>
      <c r="I32" s="47" t="s">
        <v>37</v>
      </c>
      <c r="J32" s="14">
        <v>6923132</v>
      </c>
      <c r="K32" s="47" t="s">
        <v>37</v>
      </c>
    </row>
    <row r="33" spans="1:12" x14ac:dyDescent="0.15">
      <c r="A33" s="17" t="s">
        <v>21</v>
      </c>
      <c r="B33" s="18">
        <v>1071</v>
      </c>
      <c r="C33" s="19">
        <f>B33/B$32</f>
        <v>0.2781818181818182</v>
      </c>
      <c r="D33" s="20">
        <v>7017</v>
      </c>
      <c r="E33" s="19">
        <f>D33/D$32</f>
        <v>0.28900329489291599</v>
      </c>
      <c r="F33" s="20">
        <v>2716</v>
      </c>
      <c r="G33" s="19">
        <f>F33/F$32</f>
        <v>0.19894520949311456</v>
      </c>
      <c r="H33" s="15">
        <f t="shared" si="0"/>
        <v>10804</v>
      </c>
      <c r="I33" s="19">
        <f>H33/H$32</f>
        <v>0.25858024986836436</v>
      </c>
      <c r="J33" s="20">
        <v>582901</v>
      </c>
      <c r="K33" s="19">
        <f>J33/J$32</f>
        <v>8.4196141284031564E-2</v>
      </c>
    </row>
    <row r="34" spans="1:12" x14ac:dyDescent="0.15">
      <c r="A34" s="17" t="s">
        <v>22</v>
      </c>
      <c r="B34" s="18">
        <v>1347</v>
      </c>
      <c r="C34" s="19">
        <f t="shared" ref="C34:E36" si="18">B34/B$32</f>
        <v>0.34987012987012989</v>
      </c>
      <c r="D34" s="20">
        <v>8499</v>
      </c>
      <c r="E34" s="19">
        <f t="shared" si="18"/>
        <v>0.35004118616144975</v>
      </c>
      <c r="F34" s="20">
        <v>5323</v>
      </c>
      <c r="G34" s="19">
        <f t="shared" ref="G34:G36" si="19">F34/F$32</f>
        <v>0.38990624084383241</v>
      </c>
      <c r="H34" s="15">
        <f t="shared" si="0"/>
        <v>15169</v>
      </c>
      <c r="I34" s="19">
        <f t="shared" ref="I34:I36" si="20">H34/H$32</f>
        <v>0.36305107462543679</v>
      </c>
      <c r="J34" s="20">
        <v>1971279</v>
      </c>
      <c r="K34" s="19">
        <f t="shared" ref="K34:K36" si="21">J34/J$32</f>
        <v>0.28473803475074577</v>
      </c>
    </row>
    <row r="35" spans="1:12" x14ac:dyDescent="0.15">
      <c r="A35" s="17" t="s">
        <v>23</v>
      </c>
      <c r="B35" s="18">
        <v>882</v>
      </c>
      <c r="C35" s="19">
        <f t="shared" si="18"/>
        <v>0.2290909090909091</v>
      </c>
      <c r="D35" s="20">
        <v>5317</v>
      </c>
      <c r="E35" s="19">
        <f t="shared" si="18"/>
        <v>0.21898682042833609</v>
      </c>
      <c r="F35" s="20">
        <v>4482</v>
      </c>
      <c r="G35" s="19">
        <f t="shared" si="19"/>
        <v>0.32830354526809258</v>
      </c>
      <c r="H35" s="15">
        <f t="shared" si="0"/>
        <v>10681</v>
      </c>
      <c r="I35" s="19">
        <f t="shared" si="20"/>
        <v>0.25563639844909292</v>
      </c>
      <c r="J35" s="20">
        <v>2249290</v>
      </c>
      <c r="K35" s="19">
        <f t="shared" si="21"/>
        <v>0.32489485972533816</v>
      </c>
    </row>
    <row r="36" spans="1:12" s="27" customFormat="1" x14ac:dyDescent="0.15">
      <c r="A36" s="21" t="s">
        <v>24</v>
      </c>
      <c r="B36" s="22">
        <v>550</v>
      </c>
      <c r="C36" s="23">
        <f t="shared" si="18"/>
        <v>0.14285714285714285</v>
      </c>
      <c r="D36" s="24">
        <v>3447</v>
      </c>
      <c r="E36" s="23">
        <f t="shared" si="18"/>
        <v>0.14196869851729818</v>
      </c>
      <c r="F36" s="24">
        <v>1131</v>
      </c>
      <c r="G36" s="23">
        <f t="shared" si="19"/>
        <v>8.2845004394960439E-2</v>
      </c>
      <c r="H36" s="25">
        <f t="shared" si="0"/>
        <v>5128</v>
      </c>
      <c r="I36" s="23">
        <f t="shared" si="20"/>
        <v>0.12273227705710593</v>
      </c>
      <c r="J36" s="24">
        <v>2119662</v>
      </c>
      <c r="K36" s="23">
        <f t="shared" si="21"/>
        <v>0.30617096423988449</v>
      </c>
      <c r="L36" s="26"/>
    </row>
    <row r="37" spans="1:12" s="7" customFormat="1" ht="5.5" customHeight="1" x14ac:dyDescent="0.15">
      <c r="A37" s="6"/>
      <c r="C37" s="8"/>
      <c r="D37" s="9"/>
      <c r="E37" s="8"/>
      <c r="F37" s="9"/>
      <c r="G37" s="8"/>
      <c r="H37" s="10"/>
      <c r="I37" s="8"/>
      <c r="J37" s="9"/>
      <c r="K37" s="8"/>
      <c r="L37" s="9"/>
    </row>
    <row r="38" spans="1:12" ht="15" x14ac:dyDescent="0.15">
      <c r="A38" s="44" t="s">
        <v>25</v>
      </c>
      <c r="B38" s="18">
        <v>5515</v>
      </c>
      <c r="C38" s="47" t="s">
        <v>37</v>
      </c>
      <c r="D38" s="20">
        <v>41716</v>
      </c>
      <c r="E38" s="47" t="s">
        <v>37</v>
      </c>
      <c r="F38" s="20">
        <v>20638</v>
      </c>
      <c r="G38" s="47" t="s">
        <v>37</v>
      </c>
      <c r="H38" s="15">
        <f t="shared" si="0"/>
        <v>67869</v>
      </c>
      <c r="I38" s="47" t="s">
        <v>37</v>
      </c>
      <c r="J38" s="20">
        <v>9850305</v>
      </c>
      <c r="K38" s="47" t="s">
        <v>37</v>
      </c>
    </row>
    <row r="39" spans="1:12" s="27" customFormat="1" ht="15" x14ac:dyDescent="0.15">
      <c r="A39" s="45" t="s">
        <v>26</v>
      </c>
      <c r="B39" s="22">
        <v>4301</v>
      </c>
      <c r="C39" s="23">
        <f>B39/B38</f>
        <v>0.77987307343608336</v>
      </c>
      <c r="D39" s="24">
        <v>29303</v>
      </c>
      <c r="E39" s="23">
        <f>D39/D38</f>
        <v>0.70244031067216417</v>
      </c>
      <c r="F39" s="24">
        <v>12863</v>
      </c>
      <c r="G39" s="23">
        <f>F39/F38</f>
        <v>0.62326775850373095</v>
      </c>
      <c r="H39" s="25">
        <f t="shared" si="0"/>
        <v>46467</v>
      </c>
      <c r="I39" s="23">
        <f>H39/H38</f>
        <v>0.68465720726694068</v>
      </c>
      <c r="J39" s="24">
        <v>2947697</v>
      </c>
      <c r="K39" s="23">
        <f>J39/J38</f>
        <v>0.29924931258473725</v>
      </c>
      <c r="L39" s="26"/>
    </row>
    <row r="40" spans="1:12" s="7" customFormat="1" ht="5.5" customHeight="1" x14ac:dyDescent="0.15">
      <c r="A40" s="6"/>
      <c r="C40" s="8"/>
      <c r="D40" s="9"/>
      <c r="E40" s="8"/>
      <c r="F40" s="9"/>
      <c r="G40" s="8"/>
      <c r="H40" s="10"/>
      <c r="I40" s="8"/>
      <c r="J40" s="9"/>
      <c r="K40" s="8"/>
      <c r="L40" s="9"/>
    </row>
    <row r="41" spans="1:12" x14ac:dyDescent="0.15">
      <c r="A41" s="11" t="s">
        <v>27</v>
      </c>
      <c r="B41" s="18">
        <v>4758</v>
      </c>
      <c r="C41" s="47" t="s">
        <v>37</v>
      </c>
      <c r="D41" s="20">
        <v>31261</v>
      </c>
      <c r="E41" s="47" t="s">
        <v>37</v>
      </c>
      <c r="F41" s="20">
        <v>16489</v>
      </c>
      <c r="G41" s="47" t="s">
        <v>37</v>
      </c>
      <c r="H41" s="15">
        <f t="shared" si="0"/>
        <v>52508</v>
      </c>
      <c r="I41" s="47" t="s">
        <v>37</v>
      </c>
      <c r="J41" s="20">
        <v>8136493</v>
      </c>
      <c r="K41" s="47" t="s">
        <v>37</v>
      </c>
    </row>
    <row r="42" spans="1:12" x14ac:dyDescent="0.15">
      <c r="A42" s="17" t="s">
        <v>28</v>
      </c>
      <c r="B42" s="18">
        <v>1532</v>
      </c>
      <c r="C42" s="47" t="s">
        <v>37</v>
      </c>
      <c r="D42" s="20">
        <v>11826</v>
      </c>
      <c r="E42" s="47" t="s">
        <v>37</v>
      </c>
      <c r="F42" s="20">
        <v>6503</v>
      </c>
      <c r="G42" s="47" t="s">
        <v>37</v>
      </c>
      <c r="H42" s="15">
        <f t="shared" si="0"/>
        <v>19861</v>
      </c>
      <c r="I42" s="47" t="s">
        <v>37</v>
      </c>
      <c r="J42" s="20">
        <v>4692409</v>
      </c>
      <c r="K42" s="47" t="s">
        <v>37</v>
      </c>
    </row>
    <row r="43" spans="1:12" x14ac:dyDescent="0.15">
      <c r="A43" s="17" t="s">
        <v>29</v>
      </c>
      <c r="B43" s="18">
        <v>361</v>
      </c>
      <c r="C43" s="19">
        <f>B43/(B42+B43)</f>
        <v>0.19070258848388802</v>
      </c>
      <c r="D43" s="20">
        <v>1997</v>
      </c>
      <c r="E43" s="19">
        <f>D43/(D42+D43)</f>
        <v>0.14446936265644217</v>
      </c>
      <c r="F43" s="20">
        <v>1316</v>
      </c>
      <c r="G43" s="19">
        <f>F43/(F42+F43)</f>
        <v>0.16830796777081469</v>
      </c>
      <c r="H43" s="15">
        <f t="shared" si="0"/>
        <v>3674</v>
      </c>
      <c r="I43" s="19">
        <f>H43/(H42+H43)</f>
        <v>0.15610792436796261</v>
      </c>
      <c r="J43" s="20">
        <v>310551</v>
      </c>
      <c r="K43" s="19">
        <f>J43/(J42+J43)</f>
        <v>6.2073452516110461E-2</v>
      </c>
    </row>
    <row r="44" spans="1:12" s="7" customFormat="1" ht="5.5" customHeight="1" x14ac:dyDescent="0.15">
      <c r="A44" s="6"/>
      <c r="C44" s="8"/>
      <c r="D44" s="9"/>
      <c r="E44" s="8"/>
      <c r="F44" s="9"/>
      <c r="G44" s="8"/>
      <c r="H44" s="10"/>
      <c r="I44" s="8"/>
      <c r="J44" s="9"/>
      <c r="K44" s="8"/>
      <c r="L44" s="9"/>
    </row>
    <row r="45" spans="1:12" x14ac:dyDescent="0.15">
      <c r="A45" s="11" t="s">
        <v>30</v>
      </c>
      <c r="B45" s="12">
        <v>1855</v>
      </c>
      <c r="C45" s="47" t="s">
        <v>37</v>
      </c>
      <c r="D45" s="14">
        <v>11484</v>
      </c>
      <c r="E45" s="47" t="s">
        <v>37</v>
      </c>
      <c r="F45" s="14">
        <v>7572</v>
      </c>
      <c r="G45" s="47" t="s">
        <v>37</v>
      </c>
      <c r="H45" s="15">
        <f t="shared" si="0"/>
        <v>20911</v>
      </c>
      <c r="I45" s="47" t="s">
        <v>37</v>
      </c>
      <c r="J45" s="14">
        <v>3976729</v>
      </c>
      <c r="K45" s="47" t="s">
        <v>37</v>
      </c>
    </row>
    <row r="46" spans="1:12" x14ac:dyDescent="0.15">
      <c r="A46" s="17" t="s">
        <v>31</v>
      </c>
      <c r="B46" s="34">
        <v>721</v>
      </c>
      <c r="C46" s="13">
        <f>B46/B$45</f>
        <v>0.38867924528301889</v>
      </c>
      <c r="D46" s="14">
        <v>2779</v>
      </c>
      <c r="E46" s="13">
        <f>D46/D$45</f>
        <v>0.24198885405781959</v>
      </c>
      <c r="F46" s="14">
        <v>3020</v>
      </c>
      <c r="G46" s="13">
        <f>F46/F$45</f>
        <v>0.39883782356048603</v>
      </c>
      <c r="H46" s="15">
        <f t="shared" si="0"/>
        <v>6520</v>
      </c>
      <c r="I46" s="13">
        <f>H46/H$45</f>
        <v>0.31179761847831283</v>
      </c>
      <c r="J46" s="14">
        <v>1187791</v>
      </c>
      <c r="K46" s="13">
        <f>J46/J$45</f>
        <v>0.29868542714376567</v>
      </c>
    </row>
    <row r="47" spans="1:12" x14ac:dyDescent="0.15">
      <c r="A47" s="17" t="s">
        <v>32</v>
      </c>
      <c r="B47" s="34">
        <v>431</v>
      </c>
      <c r="C47" s="13">
        <f>B47/B$45</f>
        <v>0.23234501347708894</v>
      </c>
      <c r="D47" s="14">
        <v>2363</v>
      </c>
      <c r="E47" s="13">
        <f>D47/D$45</f>
        <v>0.20576454197143854</v>
      </c>
      <c r="F47" s="14">
        <v>2045</v>
      </c>
      <c r="G47" s="13">
        <f>F47/F$45</f>
        <v>0.27007395668251455</v>
      </c>
      <c r="H47" s="15">
        <f t="shared" si="0"/>
        <v>4839</v>
      </c>
      <c r="I47" s="13">
        <f>H47/H$45</f>
        <v>0.23140930610683372</v>
      </c>
      <c r="J47" s="14">
        <v>1395275</v>
      </c>
      <c r="K47" s="13">
        <f>J47/J$45</f>
        <v>0.35085996556466381</v>
      </c>
    </row>
    <row r="48" spans="1:12" x14ac:dyDescent="0.15">
      <c r="A48" s="17" t="s">
        <v>33</v>
      </c>
      <c r="B48" s="34">
        <v>163</v>
      </c>
      <c r="C48" s="13">
        <f>B48/B$45</f>
        <v>8.7870619946091647E-2</v>
      </c>
      <c r="D48" s="14">
        <v>1659</v>
      </c>
      <c r="E48" s="13">
        <f>D48/D$45</f>
        <v>0.14446185997910135</v>
      </c>
      <c r="F48" s="14">
        <v>1000</v>
      </c>
      <c r="G48" s="13">
        <f>F48/F$45</f>
        <v>0.13206550449022716</v>
      </c>
      <c r="H48" s="15">
        <f t="shared" si="0"/>
        <v>2822</v>
      </c>
      <c r="I48" s="13">
        <f>H48/H$45</f>
        <v>0.13495289560518386</v>
      </c>
      <c r="J48" s="14">
        <v>582449</v>
      </c>
      <c r="K48" s="13">
        <f>J48/J$45</f>
        <v>0.14646434293108734</v>
      </c>
    </row>
    <row r="49" spans="1:12" s="27" customFormat="1" x14ac:dyDescent="0.15">
      <c r="A49" s="21" t="s">
        <v>34</v>
      </c>
      <c r="B49" s="36">
        <v>540</v>
      </c>
      <c r="C49" s="37">
        <f>B49/B$45</f>
        <v>0.29110512129380056</v>
      </c>
      <c r="D49" s="39">
        <v>4683</v>
      </c>
      <c r="E49" s="37">
        <f>D49/D$45</f>
        <v>0.40778474399164055</v>
      </c>
      <c r="F49" s="39">
        <v>1507</v>
      </c>
      <c r="G49" s="37">
        <f>F49/F$45</f>
        <v>0.19902271526677232</v>
      </c>
      <c r="H49" s="25">
        <f t="shared" si="0"/>
        <v>6730</v>
      </c>
      <c r="I49" s="37">
        <f>H49/H$45</f>
        <v>0.32184017980966956</v>
      </c>
      <c r="J49" s="39">
        <v>811214</v>
      </c>
      <c r="K49" s="37">
        <f>J49/J$45</f>
        <v>0.2039902643604832</v>
      </c>
      <c r="L49" s="26"/>
    </row>
    <row r="51" spans="1:12" ht="45" x14ac:dyDescent="0.15">
      <c r="A51" s="46" t="s">
        <v>35</v>
      </c>
    </row>
  </sheetData>
  <sortState xmlns:xlrd2="http://schemas.microsoft.com/office/spreadsheetml/2017/richdata2" ref="A24:K30">
    <sortCondition descending="1" ref="H24:H30"/>
  </sortState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  <ignoredErrors>
    <ignoredError sqref="H31:H49 H5:H22 H24: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Hamtramck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Lyons</dc:creator>
  <cp:lastModifiedBy>Sydni Warner</cp:lastModifiedBy>
  <dcterms:created xsi:type="dcterms:W3CDTF">2023-02-21T16:52:00Z</dcterms:created>
  <dcterms:modified xsi:type="dcterms:W3CDTF">2023-10-17T18:42:14Z</dcterms:modified>
</cp:coreProperties>
</file>